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th Chargeback only data" sheetId="1" r:id="rId4"/>
  </sheets>
  <definedNames/>
  <calcPr/>
  <extLst>
    <ext uri="GoogleSheetsCustomDataVersion2">
      <go:sheetsCustomData xmlns:go="http://customooxmlschemas.google.com/" r:id="rId5" roundtripDataChecksum="FVbd2QV7E5+dTGCyIczBKVzJx8cFhR7wUFlBghYiwPU="/>
    </ext>
  </extLst>
</workbook>
</file>

<file path=xl/sharedStrings.xml><?xml version="1.0" encoding="utf-8"?>
<sst xmlns="http://schemas.openxmlformats.org/spreadsheetml/2006/main" count="25" uniqueCount="24">
  <si>
    <t>Team Financial Dynamics</t>
  </si>
  <si>
    <t>Number of Employees Devoted to Chargeback Management</t>
  </si>
  <si>
    <r>
      <rPr>
        <rFont val="Aptos Narrow"/>
        <b/>
        <color theme="1"/>
        <sz val="11.0"/>
      </rPr>
      <t xml:space="preserve">Average Salary: </t>
    </r>
    <r>
      <rPr>
        <rFont val="Aptos Narrow"/>
        <color theme="1"/>
        <sz val="11.0"/>
      </rPr>
      <t>The typical compensation rate for these employees</t>
    </r>
  </si>
  <si>
    <t>Total labor costs</t>
  </si>
  <si>
    <t>Fraud &amp; Chargeback Metrics</t>
  </si>
  <si>
    <r>
      <rPr>
        <rFont val="Arial"/>
        <b/>
        <color theme="1"/>
        <sz val="11.0"/>
      </rPr>
      <t>Annual Chargeback Volume:</t>
    </r>
    <r>
      <rPr>
        <rFont val="Arial"/>
        <color theme="1"/>
        <sz val="11.0"/>
      </rPr>
      <t xml:space="preserve"> Total value over the course of a year.</t>
    </r>
  </si>
  <si>
    <t>Percentage of Chargebacks Disputed</t>
  </si>
  <si>
    <t>Average Transaction Value</t>
  </si>
  <si>
    <r>
      <rPr>
        <rFont val="Arial"/>
        <b/>
        <color theme="1"/>
        <sz val="11.0"/>
      </rPr>
      <t>Total Number of Disputes:</t>
    </r>
    <r>
      <rPr>
        <rFont val="Arial"/>
        <color theme="1"/>
        <sz val="11.0"/>
      </rPr>
      <t xml:space="preserve"> The overall count of disputes</t>
    </r>
  </si>
  <si>
    <t>Hours freed up to focus on Strategic Initiatives</t>
  </si>
  <si>
    <t xml:space="preserve">Fraud &amp; Chargeback Metrics - Costs </t>
  </si>
  <si>
    <r>
      <rPr>
        <rFont val="Aptos Narrow"/>
        <b/>
        <color theme="1"/>
        <sz val="11.0"/>
      </rPr>
      <t>Dispute Win Rate:</t>
    </r>
    <r>
      <rPr>
        <rFont val="Aptos Narrow"/>
        <color theme="1"/>
        <sz val="11.0"/>
      </rPr>
      <t xml:space="preserve"> The percentage of chargeback disputes successfully resolved in your favor. </t>
    </r>
  </si>
  <si>
    <t>Bottom Line Impact (Cost Savings Achieved)</t>
  </si>
  <si>
    <t xml:space="preserve">Percentage of Chargeback disputes lost </t>
  </si>
  <si>
    <r>
      <rPr>
        <rFont val="Arial"/>
        <b/>
        <color theme="1"/>
        <sz val="11.0"/>
      </rPr>
      <t>Chargeback Fee (Per Case)</t>
    </r>
    <r>
      <rPr>
        <rFont val="Arial"/>
        <color theme="1"/>
        <sz val="11.0"/>
      </rPr>
      <t>: The fee applied for each individual chargeback incident, regardless of result</t>
    </r>
  </si>
  <si>
    <r>
      <rPr>
        <rFont val="Arial"/>
        <b/>
        <color theme="1"/>
        <sz val="11.0"/>
      </rPr>
      <t>Chargeback Fee (when lost)</t>
    </r>
    <r>
      <rPr>
        <rFont val="Arial"/>
        <color theme="1"/>
        <sz val="11.0"/>
      </rPr>
      <t>: Fee that applies in case of lost dispute</t>
    </r>
  </si>
  <si>
    <r>
      <rPr>
        <rFont val="Aptos Narrow"/>
        <b/>
        <color theme="1"/>
        <sz val="11.0"/>
      </rPr>
      <t xml:space="preserve">Recovered Disputed Revenue: </t>
    </r>
    <r>
      <rPr>
        <rFont val="Aptos Narrow"/>
        <color theme="1"/>
        <sz val="11.0"/>
      </rPr>
      <t>Revenue reclaimed through successful chargeback disputes.</t>
    </r>
  </si>
  <si>
    <r>
      <rPr>
        <rFont val="Arial"/>
        <b/>
        <color theme="1"/>
        <sz val="11.0"/>
      </rPr>
      <t>Disputed Chargebacks Lost:</t>
    </r>
    <r>
      <rPr>
        <rFont val="Arial"/>
        <color theme="1"/>
        <sz val="11.0"/>
      </rPr>
      <t xml:space="preserve"> The number of chargebacks that were disputed unsuccessfully.</t>
    </r>
  </si>
  <si>
    <r>
      <rPr>
        <rFont val="Aptos Narrow"/>
        <b/>
        <color theme="1"/>
        <sz val="11.0"/>
      </rPr>
      <t>Total Fines for Unsuccessful Disputes</t>
    </r>
    <r>
      <rPr>
        <rFont val="Aptos Narrow"/>
        <color theme="1"/>
        <sz val="11.0"/>
      </rPr>
      <t>: The cumulative fines incurred from chargebacks lost in dispute.</t>
    </r>
  </si>
  <si>
    <r>
      <rPr>
        <rFont val="Arial"/>
        <b/>
        <color theme="1"/>
        <sz val="11.0"/>
      </rPr>
      <t>Total Fees</t>
    </r>
    <r>
      <rPr>
        <rFont val="Arial"/>
        <color theme="1"/>
        <sz val="11.0"/>
      </rPr>
      <t xml:space="preserve"> (excluding fines for unsuccesful disputes) </t>
    </r>
  </si>
  <si>
    <r>
      <rPr>
        <rFont val="Aptos Narrow"/>
        <b/>
        <color theme="1"/>
        <sz val="11.0"/>
      </rPr>
      <t>Total Direct Costs:</t>
    </r>
    <r>
      <rPr>
        <rFont val="Aptos Narrow"/>
        <color theme="1"/>
        <sz val="11.0"/>
      </rPr>
      <t xml:space="preserve"> </t>
    </r>
    <r>
      <rPr>
        <rFont val="Aptos Narrow"/>
        <color theme="1"/>
        <sz val="11.0"/>
      </rPr>
      <t>The aggregate of all direct expenses associated with managing chargeback disputes.</t>
    </r>
  </si>
  <si>
    <t>Net dollar recovery</t>
  </si>
  <si>
    <t xml:space="preserve">Total revenue recovered </t>
  </si>
  <si>
    <t>Less total direct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</si>
</sst>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"/>
    <numFmt numFmtId="165" formatCode="_-&quot;£&quot;* #,##0_-;\-&quot;£&quot;* #,##0_-;_-&quot;£&quot;* &quot;-&quot;??_-;_-@"/>
    <numFmt numFmtId="166" formatCode="_-* #,##0.00_-;\-* #,##0.00_-;_-* &quot;-&quot;??_-;_-@"/>
    <numFmt numFmtId="167" formatCode="[$£-809]#,##0;\-[$£-809]#,##0"/>
    <numFmt numFmtId="168" formatCode="&quot;$&quot;#,##0.00"/>
    <numFmt numFmtId="169" formatCode="_-* #,##0_-;\-* #,##0_-;_-* &quot;-&quot;??_-;_-@"/>
    <numFmt numFmtId="170" formatCode="_-[$£-809]* #,##0_-;\-[$£-809]* #,##0_-;_-[$£-809]* &quot;-&quot;??_-;_-@"/>
    <numFmt numFmtId="171" formatCode="0.000%"/>
  </numFmts>
  <fonts count="16">
    <font>
      <sz val="11.0"/>
      <color theme="1"/>
      <name val="Aptos Narrow"/>
      <scheme val="minor"/>
    </font>
    <font>
      <color theme="1"/>
      <name val="Aptos Narrow"/>
      <scheme val="minor"/>
    </font>
    <font>
      <b/>
      <sz val="11.0"/>
      <color theme="0"/>
      <name val="Aptos Narrow"/>
    </font>
    <font>
      <color theme="1"/>
      <name val="Arial"/>
    </font>
    <font>
      <b/>
      <sz val="11.0"/>
      <color theme="1"/>
      <name val="Aptos Narrow"/>
    </font>
    <font/>
    <font>
      <b/>
      <sz val="11.0"/>
      <color theme="1"/>
      <name val="Arial"/>
    </font>
    <font>
      <sz val="11.0"/>
      <color rgb="FF3F3F76"/>
      <name val="Arial"/>
    </font>
    <font>
      <sz val="11.0"/>
      <color theme="1"/>
      <name val="Aptos Narrow"/>
    </font>
    <font>
      <sz val="11.0"/>
      <color rgb="FF3F3F76"/>
      <name val="Aptos Narrow"/>
    </font>
    <font>
      <b/>
      <sz val="18.0"/>
      <color theme="9"/>
      <name val="Aptos Narrow"/>
    </font>
    <font>
      <b/>
      <sz val="18.0"/>
      <color theme="1"/>
      <name val="Aptos Narrow"/>
    </font>
    <font>
      <b/>
      <sz val="22.0"/>
      <color theme="9"/>
      <name val="Aptos Narrow"/>
    </font>
    <font>
      <sz val="18.0"/>
      <color theme="1"/>
      <name val="Aptos Narrow"/>
    </font>
    <font>
      <sz val="11.0"/>
      <color theme="1"/>
      <name val="Arial"/>
    </font>
    <font>
      <b/>
      <sz val="1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E8E8E8"/>
        <bgColor rgb="FFE8E8E8"/>
      </patternFill>
    </fill>
    <fill>
      <patternFill patternType="solid">
        <fgColor rgb="FFFFCC99"/>
        <bgColor rgb="FFFFCC9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1" fillId="2" fontId="2" numFmtId="0" xfId="0" applyAlignment="1" applyBorder="1" applyFill="1" applyFont="1">
      <alignment horizontal="center" vertical="center"/>
    </xf>
    <xf borderId="0" fillId="0" fontId="3" numFmtId="0" xfId="0" applyAlignment="1" applyFont="1">
      <alignment readingOrder="0"/>
    </xf>
    <xf borderId="2" fillId="3" fontId="4" numFmtId="0" xfId="0" applyAlignment="1" applyBorder="1" applyFill="1" applyFont="1">
      <alignment horizontal="left"/>
    </xf>
    <xf borderId="3" fillId="0" fontId="5" numFmtId="0" xfId="0" applyBorder="1" applyFont="1"/>
    <xf borderId="4" fillId="0" fontId="6" numFmtId="0" xfId="0" applyAlignment="1" applyBorder="1" applyFont="1">
      <alignment horizontal="left" readingOrder="0" vertical="center"/>
    </xf>
    <xf borderId="5" fillId="4" fontId="7" numFmtId="0" xfId="0" applyAlignment="1" applyBorder="1" applyFill="1" applyFont="1">
      <alignment horizontal="right" readingOrder="0" vertical="center"/>
    </xf>
    <xf borderId="6" fillId="0" fontId="8" numFmtId="0" xfId="0" applyAlignment="1" applyBorder="1" applyFont="1">
      <alignment horizontal="left" vertical="center"/>
    </xf>
    <xf borderId="6" fillId="4" fontId="9" numFmtId="164" xfId="0" applyAlignment="1" applyBorder="1" applyFont="1" applyNumberFormat="1">
      <alignment horizontal="right" vertical="center"/>
    </xf>
    <xf borderId="6" fillId="0" fontId="6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8" numFmtId="9" xfId="0" applyFont="1" applyNumberFormat="1"/>
    <xf borderId="2" fillId="3" fontId="4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left" readingOrder="0" vertical="center"/>
    </xf>
    <xf borderId="6" fillId="4" fontId="7" numFmtId="164" xfId="0" applyAlignment="1" applyBorder="1" applyFont="1" applyNumberFormat="1">
      <alignment horizontal="right" readingOrder="0" vertical="center"/>
    </xf>
    <xf borderId="0" fillId="0" fontId="8" numFmtId="165" xfId="0" applyFont="1" applyNumberFormat="1"/>
    <xf borderId="6" fillId="4" fontId="7" numFmtId="9" xfId="0" applyAlignment="1" applyBorder="1" applyFont="1" applyNumberFormat="1">
      <alignment horizontal="right" readingOrder="0" vertical="center"/>
    </xf>
    <xf borderId="0" fillId="0" fontId="10" numFmtId="37" xfId="0" applyAlignment="1" applyFont="1" applyNumberFormat="1">
      <alignment horizontal="left"/>
    </xf>
    <xf borderId="6" fillId="0" fontId="4" numFmtId="0" xfId="0" applyAlignment="1" applyBorder="1" applyFont="1">
      <alignment horizontal="left" vertical="center"/>
    </xf>
    <xf borderId="6" fillId="0" fontId="8" numFmtId="37" xfId="0" applyAlignment="1" applyBorder="1" applyFont="1" applyNumberFormat="1">
      <alignment horizontal="right" vertical="center"/>
    </xf>
    <xf borderId="0" fillId="0" fontId="11" numFmtId="0" xfId="0" applyFont="1"/>
    <xf borderId="0" fillId="0" fontId="8" numFmtId="166" xfId="0" applyFont="1" applyNumberFormat="1"/>
    <xf borderId="0" fillId="0" fontId="10" numFmtId="167" xfId="0" applyAlignment="1" applyFont="1" applyNumberFormat="1">
      <alignment horizontal="left"/>
    </xf>
    <xf borderId="0" fillId="0" fontId="10" numFmtId="164" xfId="0" applyAlignment="1" applyFont="1" applyNumberFormat="1">
      <alignment horizontal="left"/>
    </xf>
    <xf borderId="7" fillId="4" fontId="7" numFmtId="9" xfId="0" applyAlignment="1" applyBorder="1" applyFont="1" applyNumberFormat="1">
      <alignment horizontal="right" readingOrder="0" vertical="center"/>
    </xf>
    <xf borderId="0" fillId="0" fontId="12" numFmtId="10" xfId="0" applyAlignment="1" applyFont="1" applyNumberFormat="1">
      <alignment horizontal="left"/>
    </xf>
    <xf borderId="6" fillId="0" fontId="8" numFmtId="9" xfId="0" applyAlignment="1" applyBorder="1" applyFont="1" applyNumberFormat="1">
      <alignment horizontal="right" vertical="center"/>
    </xf>
    <xf borderId="0" fillId="0" fontId="13" numFmtId="0" xfId="0" applyFont="1"/>
    <xf borderId="7" fillId="4" fontId="7" numFmtId="164" xfId="0" applyAlignment="1" applyBorder="1" applyFont="1" applyNumberFormat="1">
      <alignment horizontal="right" readingOrder="0" vertical="center"/>
    </xf>
    <xf borderId="0" fillId="0" fontId="10" numFmtId="168" xfId="0" applyAlignment="1" applyFont="1" applyNumberFormat="1">
      <alignment horizontal="left"/>
    </xf>
    <xf borderId="6" fillId="0" fontId="14" numFmtId="0" xfId="0" applyAlignment="1" applyBorder="1" applyFont="1">
      <alignment horizontal="left" readingOrder="0" vertical="center"/>
    </xf>
    <xf borderId="0" fillId="4" fontId="7" numFmtId="164" xfId="0" applyAlignment="1" applyFont="1" applyNumberFormat="1">
      <alignment horizontal="right" readingOrder="0" vertical="center"/>
    </xf>
    <xf borderId="6" fillId="0" fontId="8" numFmtId="164" xfId="0" applyAlignment="1" applyBorder="1" applyFont="1" applyNumberFormat="1">
      <alignment horizontal="right" vertical="center"/>
    </xf>
    <xf borderId="0" fillId="0" fontId="15" numFmtId="0" xfId="0" applyFont="1"/>
    <xf borderId="6" fillId="0" fontId="8" numFmtId="169" xfId="0" applyAlignment="1" applyBorder="1" applyFont="1" applyNumberFormat="1">
      <alignment horizontal="right" vertical="center"/>
    </xf>
    <xf borderId="6" fillId="0" fontId="4" numFmtId="164" xfId="0" applyAlignment="1" applyBorder="1" applyFont="1" applyNumberFormat="1">
      <alignment horizontal="right" vertical="center"/>
    </xf>
    <xf borderId="0" fillId="0" fontId="8" numFmtId="170" xfId="0" applyFont="1" applyNumberFormat="1"/>
    <xf borderId="6" fillId="0" fontId="8" numFmtId="164" xfId="0" applyAlignment="1" applyBorder="1" applyFont="1" applyNumberFormat="1">
      <alignment horizontal="right" vertical="center"/>
    </xf>
    <xf borderId="0" fillId="0" fontId="8" numFmtId="171" xfId="0" applyFont="1" applyNumberFormat="1"/>
    <xf borderId="0" fillId="0" fontId="12" numFmtId="167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88"/>
    <col customWidth="1" min="2" max="2" width="100.63"/>
    <col customWidth="1" min="3" max="3" width="12.88"/>
    <col customWidth="1" hidden="1" min="4" max="4" width="20.5"/>
    <col customWidth="1" min="5" max="5" width="10.88"/>
    <col customWidth="1" min="6" max="13" width="8.88"/>
    <col customWidth="1" min="14" max="14" width="4.63"/>
    <col customWidth="1" min="15" max="15" width="59.0"/>
    <col customWidth="1" min="16" max="18" width="8.88"/>
    <col customWidth="1" hidden="1" min="19" max="19" width="8.88"/>
    <col customWidth="1" min="20" max="20" width="4.0"/>
    <col customWidth="1" hidden="1" min="21" max="22" width="8.88"/>
    <col customWidth="1" min="23" max="23" width="4.13"/>
    <col customWidth="1" hidden="1" min="24" max="24" width="9.13"/>
    <col customWidth="1" min="25" max="25" width="44.5"/>
  </cols>
  <sheetData>
    <row r="1">
      <c r="C1" s="1"/>
    </row>
    <row r="2">
      <c r="C2" s="1"/>
    </row>
    <row r="3" ht="19.5" customHeight="1">
      <c r="C3" s="2"/>
      <c r="E3" s="3"/>
    </row>
    <row r="4" ht="19.5" customHeight="1">
      <c r="B4" s="4" t="s">
        <v>0</v>
      </c>
      <c r="C4" s="5"/>
    </row>
    <row r="5" ht="19.5" customHeight="1">
      <c r="B5" s="6" t="s">
        <v>1</v>
      </c>
      <c r="C5" s="7">
        <v>0.5</v>
      </c>
    </row>
    <row r="6" ht="19.5" customHeight="1">
      <c r="B6" s="8" t="s">
        <v>2</v>
      </c>
      <c r="C6" s="9">
        <v>40000.0</v>
      </c>
    </row>
    <row r="7" ht="18.0" customHeight="1">
      <c r="B7" s="10" t="s">
        <v>3</v>
      </c>
      <c r="C7" s="9">
        <f>C6*C5</f>
        <v>20000</v>
      </c>
    </row>
    <row r="8" ht="19.5" customHeight="1">
      <c r="B8" s="11"/>
      <c r="C8" s="12"/>
      <c r="F8" s="13"/>
    </row>
    <row r="9" ht="19.5" customHeight="1">
      <c r="B9" s="14" t="s">
        <v>4</v>
      </c>
      <c r="C9" s="5"/>
      <c r="F9" s="13"/>
    </row>
    <row r="10" ht="19.5" customHeight="1">
      <c r="B10" s="15" t="s">
        <v>5</v>
      </c>
      <c r="C10" s="16">
        <v>1300000.0</v>
      </c>
      <c r="D10" s="17"/>
    </row>
    <row r="11" ht="19.5" customHeight="1">
      <c r="B11" s="10" t="s">
        <v>6</v>
      </c>
      <c r="C11" s="18">
        <v>0.5</v>
      </c>
      <c r="D11" s="17"/>
      <c r="O11" s="19"/>
    </row>
    <row r="12" ht="19.5" customHeight="1">
      <c r="B12" s="20" t="s">
        <v>7</v>
      </c>
      <c r="C12" s="16">
        <v>80.0</v>
      </c>
      <c r="D12" s="17"/>
      <c r="O12" s="19" t="str">
        <f>#REF!-#REF!</f>
        <v>#REF!</v>
      </c>
    </row>
    <row r="13" ht="19.5" customHeight="1">
      <c r="B13" s="15" t="s">
        <v>8</v>
      </c>
      <c r="C13" s="21">
        <f>C10/C12*C11</f>
        <v>8125</v>
      </c>
      <c r="D13" s="17"/>
      <c r="E13" s="3"/>
      <c r="O13" s="22" t="s">
        <v>9</v>
      </c>
    </row>
    <row r="14" ht="19.5" customHeight="1">
      <c r="B14" s="11"/>
      <c r="C14" s="12"/>
      <c r="D14" s="23"/>
      <c r="O14" s="24"/>
    </row>
    <row r="15" ht="19.5" customHeight="1">
      <c r="B15" s="14" t="s">
        <v>10</v>
      </c>
      <c r="C15" s="5"/>
      <c r="O15" s="25" t="str">
        <f>#REF!+#REF!+#REF!</f>
        <v>#REF!</v>
      </c>
    </row>
    <row r="16" ht="24.0" customHeight="1">
      <c r="B16" s="8" t="s">
        <v>11</v>
      </c>
      <c r="C16" s="26">
        <v>0.4</v>
      </c>
      <c r="O16" s="22" t="s">
        <v>12</v>
      </c>
      <c r="Y16" s="27"/>
    </row>
    <row r="17" ht="27.75" customHeight="1">
      <c r="B17" s="10" t="s">
        <v>13</v>
      </c>
      <c r="C17" s="28">
        <f>1-C16</f>
        <v>0.6</v>
      </c>
      <c r="O17" s="29"/>
    </row>
    <row r="18" ht="19.5" customHeight="1">
      <c r="B18" s="15" t="s">
        <v>14</v>
      </c>
      <c r="C18" s="30">
        <v>5.0</v>
      </c>
      <c r="O18" s="31"/>
    </row>
    <row r="19" ht="19.5" customHeight="1">
      <c r="B19" s="32" t="s">
        <v>15</v>
      </c>
      <c r="C19" s="33">
        <v>15.0</v>
      </c>
      <c r="O19" s="31"/>
    </row>
    <row r="20" ht="19.5" customHeight="1">
      <c r="B20" s="8" t="s">
        <v>16</v>
      </c>
      <c r="C20" s="34">
        <f>C10*C11*C16</f>
        <v>260000</v>
      </c>
      <c r="O20" s="35"/>
    </row>
    <row r="21" ht="19.5" customHeight="1">
      <c r="B21" s="15" t="s">
        <v>17</v>
      </c>
      <c r="C21" s="36">
        <f>C13*C17</f>
        <v>4875</v>
      </c>
      <c r="O21" s="22"/>
    </row>
    <row r="22" ht="19.5" customHeight="1">
      <c r="B22" s="8" t="s">
        <v>18</v>
      </c>
      <c r="C22" s="34">
        <f>C21*C19</f>
        <v>73125</v>
      </c>
      <c r="O22" s="29"/>
    </row>
    <row r="23" ht="19.5" customHeight="1">
      <c r="B23" s="32" t="s">
        <v>19</v>
      </c>
      <c r="C23" s="34">
        <f>C13*C18</f>
        <v>40625</v>
      </c>
      <c r="O23" s="29"/>
    </row>
    <row r="24" ht="19.5" customHeight="1">
      <c r="B24" s="8" t="s">
        <v>20</v>
      </c>
      <c r="C24" s="37">
        <f>C7+C22+C23</f>
        <v>133750</v>
      </c>
    </row>
    <row r="25" ht="19.5" customHeight="1">
      <c r="B25" s="11"/>
      <c r="C25" s="12"/>
    </row>
    <row r="26" ht="19.5" customHeight="1">
      <c r="B26" s="14" t="s">
        <v>21</v>
      </c>
      <c r="C26" s="5"/>
      <c r="Y26" s="38"/>
    </row>
    <row r="27" ht="19.5" customHeight="1">
      <c r="B27" s="8" t="s">
        <v>22</v>
      </c>
      <c r="C27" s="39">
        <f>C11*C16*C10</f>
        <v>260000</v>
      </c>
      <c r="Y27" s="38"/>
    </row>
    <row r="28" ht="19.5" customHeight="1">
      <c r="B28" s="8" t="s">
        <v>23</v>
      </c>
      <c r="C28" s="34">
        <f>C24</f>
        <v>133750</v>
      </c>
      <c r="Y28" s="38"/>
    </row>
    <row r="29" ht="19.5" customHeight="1">
      <c r="B29" s="8" t="s">
        <v>21</v>
      </c>
      <c r="C29" s="34">
        <f>C27-C28</f>
        <v>126250</v>
      </c>
      <c r="Y29" s="38"/>
    </row>
    <row r="30" ht="19.5" customHeight="1">
      <c r="B30" s="11"/>
      <c r="C30" s="12"/>
      <c r="D30" s="38"/>
    </row>
    <row r="31" ht="15.75" customHeight="1">
      <c r="C31" s="1"/>
      <c r="D31" s="40"/>
    </row>
    <row r="32" ht="15.75" customHeight="1">
      <c r="C32" s="1"/>
    </row>
    <row r="33" ht="15.75" customHeight="1">
      <c r="B33" s="23"/>
      <c r="C33" s="1"/>
    </row>
    <row r="34" ht="15.75" customHeight="1">
      <c r="B34" s="23"/>
      <c r="C34" s="1"/>
    </row>
    <row r="35" ht="15.75" customHeight="1">
      <c r="B35" s="23"/>
      <c r="C35" s="1"/>
    </row>
    <row r="36" ht="15.75" customHeight="1">
      <c r="B36" s="23"/>
      <c r="C36" s="1"/>
    </row>
    <row r="37" ht="15.75" customHeight="1">
      <c r="B37" s="23"/>
      <c r="C37" s="1"/>
    </row>
    <row r="38" ht="15.75" customHeight="1">
      <c r="B38" s="23"/>
      <c r="C38" s="1"/>
    </row>
    <row r="39" ht="15.75" customHeight="1">
      <c r="B39" s="23"/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  <c r="O44" s="41"/>
    </row>
    <row r="45" ht="15.75" customHeight="1">
      <c r="C45" s="1"/>
      <c r="O45" s="22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</sheetData>
  <mergeCells count="4">
    <mergeCell ref="B4:C4"/>
    <mergeCell ref="B9:C9"/>
    <mergeCell ref="B15:C15"/>
    <mergeCell ref="B26:C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2024-09-12T10:13:23Z</dcterms:created>
  <dc:creator>Matt Moores</dc:creator>
</cp:coreProperties>
</file>